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A33" i="1"/>
  <c r="A34" i="1"/>
  <c r="A35" i="1"/>
  <c r="A36" i="1"/>
  <c r="A37" i="1"/>
  <c r="A38" i="1"/>
  <c r="A39" i="1"/>
  <c r="A40" i="1"/>
  <c r="A41" i="1"/>
  <c r="A42" i="1"/>
  <c r="A43" i="1"/>
  <c r="A44" i="1"/>
  <c r="A31" i="1"/>
  <c r="A27" i="1"/>
  <c r="A28" i="1"/>
  <c r="A29" i="1"/>
  <c r="A26" i="1"/>
  <c r="A20" i="1"/>
  <c r="A21" i="1"/>
  <c r="A22" i="1"/>
  <c r="A23" i="1"/>
  <c r="A24" i="1"/>
  <c r="A19" i="1"/>
  <c r="A12" i="1"/>
  <c r="A13" i="1"/>
  <c r="A14" i="1"/>
  <c r="A15" i="1"/>
  <c r="A16" i="1"/>
  <c r="A17" i="1"/>
  <c r="A11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9" i="1"/>
  <c r="F28" i="1"/>
  <c r="F27" i="1"/>
  <c r="F26" i="1"/>
  <c r="F24" i="1"/>
  <c r="F23" i="1"/>
  <c r="F22" i="1"/>
  <c r="F21" i="1"/>
  <c r="F20" i="1"/>
  <c r="F19" i="1"/>
  <c r="F17" i="1"/>
  <c r="F16" i="1"/>
  <c r="F15" i="1"/>
  <c r="F14" i="1"/>
  <c r="F13" i="1"/>
  <c r="F12" i="1"/>
  <c r="F11" i="1"/>
  <c r="F45" i="1" l="1"/>
  <c r="F46" i="1" s="1"/>
</calcChain>
</file>

<file path=xl/sharedStrings.xml><?xml version="1.0" encoding="utf-8"?>
<sst xmlns="http://schemas.openxmlformats.org/spreadsheetml/2006/main" count="83" uniqueCount="53">
  <si>
    <t>Br.</t>
  </si>
  <si>
    <t>Naziv</t>
  </si>
  <si>
    <t>Jed.</t>
  </si>
  <si>
    <t>Kol.</t>
  </si>
  <si>
    <t>Ukupno
[€]</t>
  </si>
  <si>
    <t>kom</t>
  </si>
  <si>
    <t>m</t>
  </si>
  <si>
    <t>Sitni nespecifirani potrošni materijal</t>
  </si>
  <si>
    <t>kpl.</t>
  </si>
  <si>
    <t>Ugradnja opreme</t>
  </si>
  <si>
    <t>paušal</t>
  </si>
  <si>
    <t>Parametriranje sustava, puštanje u rad, obuka korisnika</t>
  </si>
  <si>
    <t>Izrada dokumentacije izvedenog stanja</t>
  </si>
  <si>
    <t>UKUPNO:</t>
  </si>
  <si>
    <t>UKUPNO (kn):</t>
  </si>
  <si>
    <t>POLJOPRIVREDA</t>
  </si>
  <si>
    <t>Dobava i isporuka 16-kanalnog NVR snimača sa maksimalnom rezolucijom snimanja do 8MP.
PROIZVOĐAČ: Hikvision
MODEL: DS-7616NI-K2</t>
  </si>
  <si>
    <t>Dobava i isporuka tvrdog diska kapaciteta 6TB.
PROIZVOĐAČ: Hikvision
MODEL: Wstern digital 6TB</t>
  </si>
  <si>
    <t>Dobava i isporuka 16-kanalnog PoE switcha.
PROIZVOĐAČ: Dahua
MODEL: PFS4218-16ET-190-V3</t>
  </si>
  <si>
    <t>Dobava i isporuka IP bullet kamera sljedćih karakteristika:
8MP, WDR 120 dB, objektiv 4 mm, IR domet 80m, IP67, napajanje 12Vdc ili PoE.
PROIZVOĐAČ: Hikvision
MODEL: DS-2CD2T83G2-4I(4mm)</t>
  </si>
  <si>
    <t>Dobava i isporuka IP bullet kamera sljedćih karakteristika:
4MP, True WDR 120 dB, objektiv 2.8-12 mm, IR domet 30m, IP67, napajanje 12Vdc ili PoE.
PROIZVOĐAČ: Hikvision
MODEL: DS-2CD1643G0-IZ (2.8-12MM)</t>
  </si>
  <si>
    <t>Dobava i isporuka prespojnih kutija za bullet kamere.
PROIZVOĐAČ: Hikvision
MODEL: DS-1260ZJ</t>
  </si>
  <si>
    <t>Dobava i isporuka stupnih nosača za bullet kamere.
PROIZVOĐAČ: Hikvision
MODEL: DS-1275ZJ-SUS</t>
  </si>
  <si>
    <t>BETONARA</t>
  </si>
  <si>
    <t>Dobava i isporuka IP bullet kamera sljedćih karakteristika:
8MP, WDR 120 dB, objektiv 2.8 mm, IR domet 60m, IP67, napajanje 12Vdc ili PoE.
PROIZVOĐAČ: Hikvision
MODEL: DS-2CD2T83G2-2I(2.8mm)</t>
  </si>
  <si>
    <t>Dobava i isporuka industrijskog 4-kanalnog PoE switcha.
PROIZVOĐAČ: Dahua
MODEL: PFS3206-4P-96</t>
  </si>
  <si>
    <t>Dobava i isporuka razvodnog ormarića.
PROIZVOĐAČ: Schrack
MODEL: WST3025210</t>
  </si>
  <si>
    <t>Dobava i isporuka antena za bežični prijenos podataka.
PROIZVOĐAČ: Mikrotik
MODEL: RBSXTsq5nD</t>
  </si>
  <si>
    <t>PORTA</t>
  </si>
  <si>
    <t>Dobava i isporuka IP dome kamere sljedećih karakteristika:
4 Mpx, WDR 120dB, objektiv 2.8 mm, IR domet 30 m, IP67, napajanje 12 VDC ili PoE.
PROIZVOĐAČ: Hikvision
MODEL: DS-2CD1143G0-I(2.8MM)</t>
  </si>
  <si>
    <t>Dobava i isporuka prespojne kutije za bullet kamere.
PROIZVOĐAČ: Hikvision
MODEL: DS-1260ZJ</t>
  </si>
  <si>
    <t>Dobava i isporuka prespojne kutije za dome kamere.
PROIZVOĐAČ: Hikvision
MODEL: DS-1280ZJ-DM18</t>
  </si>
  <si>
    <t>DEZURSTVO</t>
  </si>
  <si>
    <t xml:space="preserve">Dobava i isporuka računala za kontrolu i pregled videonadzora sljedećih karakteristika:
Intel Core i5 12400F 2.50GHz, 16GB RAM, 1TB SSD, Windows 10 Professional,  nVidia GeForce RTX 3050 8GB GDDR6  </t>
  </si>
  <si>
    <t xml:space="preserve">Dobava i isporuka monitora za pregled videonadzora dijagonale 43".
PROIZVOĐAČ: Philips
MODEL: 43PFS5507 </t>
  </si>
  <si>
    <t>Dobava i isporuka zidnog nosača za monitor.
PROIZVOĐAČ: Neomounts 
MODEL: WL30-350BL14</t>
  </si>
  <si>
    <t>Dobava i isporuka adaptera display port na HDMI.</t>
  </si>
  <si>
    <t>Dobava i  isporuka HDMI kabela dužine 5m.</t>
  </si>
  <si>
    <t>Dobava i isporuka UTP cat.6 PE kabela.</t>
  </si>
  <si>
    <t>Dobava i isporuka KAOFLEX cijevi fi 25mm.</t>
  </si>
  <si>
    <t>Dobava i isporuka SAPA cijevi fi 20mm.</t>
  </si>
  <si>
    <t>Dobava i isporuka metalnih obujmica za SAPA cijevi fi 60-120mm.</t>
  </si>
  <si>
    <t>Dobava i isporuka plastificirane sajle.</t>
  </si>
  <si>
    <t xml:space="preserve">   TROŠKOVNIK  ZA NABAVU  U 2023. GODINI</t>
  </si>
  <si>
    <t xml:space="preserve">                  Evidencijski broj i naziv predmeta ponude:  JN 23-23 NADOGRADNJA SUSTAVA VIDEONADZORA</t>
  </si>
  <si>
    <t xml:space="preserve"> I   CIJENA PONUDE ZA CJELOKUONI PREDMET NABAVE U EURIMA (u brojkama)_______________________</t>
  </si>
  <si>
    <t>II IZNOS POREZA NA DODANU VRIJEDNOST ( u brojkama)__________________________________________</t>
  </si>
  <si>
    <t>III UKUPNA CIJENA PONUDE (I + II)  ( u brojkama) _________________________________________________</t>
  </si>
  <si>
    <t xml:space="preserve">______________________________                                   </t>
  </si>
  <si>
    <t>(mjesto idatum )</t>
  </si>
  <si>
    <t xml:space="preserve">(pečat, čitko ime i prezime  ovl. Osobe)                    </t>
  </si>
  <si>
    <t>(poptpis ovl. Osobe)</t>
  </si>
  <si>
    <t>Jed. Cijena bez pdv-a
[€]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</si>
</sst>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#,##0.00\ [$kn-41A]"/>
    <numFmt numFmtId="166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Times New Roman"/>
      <family val="1"/>
      <charset val="1"/>
    </font>
    <font>
      <b/>
      <sz val="8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65" fontId="2" fillId="3" borderId="3" xfId="0" applyNumberFormat="1" applyFont="1" applyFill="1" applyBorder="1" applyAlignment="1">
      <alignment horizontal="right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justify" vertical="top"/>
    </xf>
    <xf numFmtId="0" fontId="7" fillId="0" borderId="0" xfId="0" applyFont="1"/>
    <xf numFmtId="0" fontId="8" fillId="0" borderId="0" xfId="0" applyFont="1"/>
    <xf numFmtId="4" fontId="8" fillId="0" borderId="0" xfId="0" applyNumberFormat="1" applyFont="1"/>
    <xf numFmtId="49" fontId="7" fillId="0" borderId="3" xfId="0" applyNumberFormat="1" applyFont="1" applyBorder="1" applyAlignment="1">
      <alignment horizontal="left" vertical="top"/>
    </xf>
    <xf numFmtId="0" fontId="7" fillId="0" borderId="3" xfId="0" applyFont="1" applyBorder="1" applyAlignment="1">
      <alignment horizontal="justify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9"/>
  <sheetViews>
    <sheetView tabSelected="1" zoomScaleNormal="100" workbookViewId="0">
      <selection activeCell="L32" sqref="L32"/>
    </sheetView>
  </sheetViews>
  <sheetFormatPr defaultRowHeight="15" x14ac:dyDescent="0.25"/>
  <cols>
    <col min="1" max="1" width="7.5703125" customWidth="1"/>
    <col min="2" max="2" width="34" customWidth="1"/>
    <col min="6" max="6" width="10.7109375" bestFit="1" customWidth="1"/>
  </cols>
  <sheetData>
    <row r="2" spans="1:6" ht="18.75" x14ac:dyDescent="0.25">
      <c r="A2" s="23" t="s">
        <v>43</v>
      </c>
      <c r="B2" s="23"/>
      <c r="C2" s="23"/>
      <c r="D2" s="23"/>
      <c r="E2" s="23"/>
    </row>
    <row r="3" spans="1:6" x14ac:dyDescent="0.25">
      <c r="A3" s="24" t="s">
        <v>44</v>
      </c>
      <c r="B3" s="24"/>
      <c r="C3" s="24"/>
      <c r="D3" s="24"/>
      <c r="E3" s="24"/>
    </row>
    <row r="4" spans="1:6" x14ac:dyDescent="0.25">
      <c r="A4" s="24"/>
      <c r="B4" s="24"/>
      <c r="C4" s="24"/>
      <c r="D4" s="24"/>
      <c r="E4" s="24"/>
    </row>
    <row r="9" spans="1:6" ht="45" x14ac:dyDescent="0.25">
      <c r="A9" s="1" t="s">
        <v>0</v>
      </c>
      <c r="B9" s="2" t="s">
        <v>1</v>
      </c>
      <c r="C9" s="2" t="s">
        <v>2</v>
      </c>
      <c r="D9" s="3" t="s">
        <v>3</v>
      </c>
      <c r="E9" s="14" t="s">
        <v>52</v>
      </c>
      <c r="F9" s="14" t="s">
        <v>4</v>
      </c>
    </row>
    <row r="10" spans="1:6" ht="15.75" x14ac:dyDescent="0.25">
      <c r="A10" s="15"/>
      <c r="B10" s="16" t="s">
        <v>15</v>
      </c>
      <c r="C10" s="17"/>
      <c r="D10" s="18"/>
      <c r="E10" s="19"/>
      <c r="F10" s="19"/>
    </row>
    <row r="11" spans="1:6" ht="56.25" x14ac:dyDescent="0.25">
      <c r="A11" s="4">
        <f>ROW(B11)-3</f>
        <v>8</v>
      </c>
      <c r="B11" s="5" t="s">
        <v>16</v>
      </c>
      <c r="C11" s="6" t="s">
        <v>5</v>
      </c>
      <c r="D11" s="7">
        <v>1</v>
      </c>
      <c r="E11" s="8">
        <v>0</v>
      </c>
      <c r="F11" s="8">
        <f t="shared" ref="F11:F44" si="0">IFERROR(D11*E11,"")</f>
        <v>0</v>
      </c>
    </row>
    <row r="12" spans="1:6" ht="45" x14ac:dyDescent="0.25">
      <c r="A12" s="4">
        <f t="shared" ref="A12:A17" si="1">ROW(B12)-3</f>
        <v>9</v>
      </c>
      <c r="B12" s="5" t="s">
        <v>17</v>
      </c>
      <c r="C12" s="6" t="s">
        <v>5</v>
      </c>
      <c r="D12" s="7">
        <v>1</v>
      </c>
      <c r="E12" s="8">
        <v>0</v>
      </c>
      <c r="F12" s="8">
        <f t="shared" si="0"/>
        <v>0</v>
      </c>
    </row>
    <row r="13" spans="1:6" ht="45" x14ac:dyDescent="0.25">
      <c r="A13" s="4">
        <f t="shared" si="1"/>
        <v>10</v>
      </c>
      <c r="B13" s="5" t="s">
        <v>18</v>
      </c>
      <c r="C13" s="6" t="s">
        <v>5</v>
      </c>
      <c r="D13" s="7">
        <v>1</v>
      </c>
      <c r="E13" s="8">
        <v>0</v>
      </c>
      <c r="F13" s="8">
        <f t="shared" si="0"/>
        <v>0</v>
      </c>
    </row>
    <row r="14" spans="1:6" ht="78.75" x14ac:dyDescent="0.25">
      <c r="A14" s="4">
        <f t="shared" si="1"/>
        <v>11</v>
      </c>
      <c r="B14" s="5" t="s">
        <v>19</v>
      </c>
      <c r="C14" s="6" t="s">
        <v>5</v>
      </c>
      <c r="D14" s="7">
        <v>4</v>
      </c>
      <c r="E14" s="8">
        <v>0</v>
      </c>
      <c r="F14" s="8">
        <f t="shared" si="0"/>
        <v>0</v>
      </c>
    </row>
    <row r="15" spans="1:6" ht="78.75" x14ac:dyDescent="0.25">
      <c r="A15" s="4">
        <f t="shared" si="1"/>
        <v>12</v>
      </c>
      <c r="B15" s="5" t="s">
        <v>20</v>
      </c>
      <c r="C15" s="6" t="s">
        <v>5</v>
      </c>
      <c r="D15" s="7">
        <v>9</v>
      </c>
      <c r="E15" s="8">
        <v>0</v>
      </c>
      <c r="F15" s="8">
        <f t="shared" si="0"/>
        <v>0</v>
      </c>
    </row>
    <row r="16" spans="1:6" ht="56.25" x14ac:dyDescent="0.25">
      <c r="A16" s="4">
        <f t="shared" si="1"/>
        <v>13</v>
      </c>
      <c r="B16" s="5" t="s">
        <v>21</v>
      </c>
      <c r="C16" s="6" t="s">
        <v>5</v>
      </c>
      <c r="D16" s="7">
        <v>13</v>
      </c>
      <c r="E16" s="8">
        <v>0</v>
      </c>
      <c r="F16" s="8">
        <f t="shared" si="0"/>
        <v>0</v>
      </c>
    </row>
    <row r="17" spans="1:6" ht="56.25" x14ac:dyDescent="0.25">
      <c r="A17" s="4">
        <f t="shared" si="1"/>
        <v>14</v>
      </c>
      <c r="B17" s="5" t="s">
        <v>22</v>
      </c>
      <c r="C17" s="6" t="s">
        <v>5</v>
      </c>
      <c r="D17" s="7">
        <v>10</v>
      </c>
      <c r="E17" s="8">
        <v>0</v>
      </c>
      <c r="F17" s="8">
        <f t="shared" si="0"/>
        <v>0</v>
      </c>
    </row>
    <row r="18" spans="1:6" ht="15.75" x14ac:dyDescent="0.25">
      <c r="A18" s="20"/>
      <c r="B18" s="16" t="s">
        <v>23</v>
      </c>
      <c r="C18" s="21"/>
      <c r="D18" s="20"/>
      <c r="E18" s="20"/>
      <c r="F18" s="22"/>
    </row>
    <row r="19" spans="1:6" ht="78.75" x14ac:dyDescent="0.25">
      <c r="A19" s="4">
        <f>ROW(B19)-4</f>
        <v>15</v>
      </c>
      <c r="B19" s="5" t="s">
        <v>24</v>
      </c>
      <c r="C19" s="6" t="s">
        <v>5</v>
      </c>
      <c r="D19" s="7">
        <v>3</v>
      </c>
      <c r="E19" s="8">
        <v>0</v>
      </c>
      <c r="F19" s="8">
        <f t="shared" ref="F19:F24" si="2">IFERROR(D19*E19,"")</f>
        <v>0</v>
      </c>
    </row>
    <row r="20" spans="1:6" ht="56.25" x14ac:dyDescent="0.25">
      <c r="A20" s="4">
        <f t="shared" ref="A20:A24" si="3">ROW(B20)-4</f>
        <v>16</v>
      </c>
      <c r="B20" s="5" t="s">
        <v>21</v>
      </c>
      <c r="C20" s="6" t="s">
        <v>5</v>
      </c>
      <c r="D20" s="7">
        <v>3</v>
      </c>
      <c r="E20" s="8">
        <v>0</v>
      </c>
      <c r="F20" s="8">
        <f t="shared" si="2"/>
        <v>0</v>
      </c>
    </row>
    <row r="21" spans="1:6" ht="56.25" x14ac:dyDescent="0.25">
      <c r="A21" s="4">
        <f t="shared" si="3"/>
        <v>17</v>
      </c>
      <c r="B21" s="5" t="s">
        <v>22</v>
      </c>
      <c r="C21" s="6" t="s">
        <v>5</v>
      </c>
      <c r="D21" s="7">
        <v>3</v>
      </c>
      <c r="E21" s="8">
        <v>0</v>
      </c>
      <c r="F21" s="8">
        <f t="shared" si="2"/>
        <v>0</v>
      </c>
    </row>
    <row r="22" spans="1:6" ht="56.25" x14ac:dyDescent="0.25">
      <c r="A22" s="4">
        <f t="shared" si="3"/>
        <v>18</v>
      </c>
      <c r="B22" s="5" t="s">
        <v>25</v>
      </c>
      <c r="C22" s="6" t="s">
        <v>5</v>
      </c>
      <c r="D22" s="7">
        <v>1</v>
      </c>
      <c r="E22" s="8">
        <v>0</v>
      </c>
      <c r="F22" s="8">
        <f t="shared" si="2"/>
        <v>0</v>
      </c>
    </row>
    <row r="23" spans="1:6" ht="45" x14ac:dyDescent="0.25">
      <c r="A23" s="4">
        <f t="shared" si="3"/>
        <v>19</v>
      </c>
      <c r="B23" s="5" t="s">
        <v>26</v>
      </c>
      <c r="C23" s="6" t="s">
        <v>5</v>
      </c>
      <c r="D23" s="7">
        <v>1</v>
      </c>
      <c r="E23" s="8">
        <v>0</v>
      </c>
      <c r="F23" s="8">
        <f t="shared" si="2"/>
        <v>0</v>
      </c>
    </row>
    <row r="24" spans="1:6" ht="56.25" x14ac:dyDescent="0.25">
      <c r="A24" s="4">
        <f t="shared" si="3"/>
        <v>20</v>
      </c>
      <c r="B24" s="5" t="s">
        <v>27</v>
      </c>
      <c r="C24" s="6" t="s">
        <v>5</v>
      </c>
      <c r="D24" s="7">
        <v>2</v>
      </c>
      <c r="E24" s="8">
        <v>0</v>
      </c>
      <c r="F24" s="8">
        <f t="shared" si="2"/>
        <v>0</v>
      </c>
    </row>
    <row r="25" spans="1:6" ht="15.75" x14ac:dyDescent="0.25">
      <c r="A25" s="20"/>
      <c r="B25" s="16" t="s">
        <v>28</v>
      </c>
      <c r="C25" s="21"/>
      <c r="D25" s="20"/>
      <c r="E25" s="20"/>
      <c r="F25" s="22"/>
    </row>
    <row r="26" spans="1:6" ht="78.75" x14ac:dyDescent="0.25">
      <c r="A26" s="4">
        <f>ROW(B26)-5</f>
        <v>21</v>
      </c>
      <c r="B26" s="5" t="s">
        <v>20</v>
      </c>
      <c r="C26" s="6" t="s">
        <v>5</v>
      </c>
      <c r="D26" s="7">
        <v>2</v>
      </c>
      <c r="E26" s="8">
        <v>0</v>
      </c>
      <c r="F26" s="8">
        <f>IFERROR(D26*E26,"")</f>
        <v>0</v>
      </c>
    </row>
    <row r="27" spans="1:6" ht="78.75" x14ac:dyDescent="0.25">
      <c r="A27" s="4">
        <f t="shared" ref="A27:A29" si="4">ROW(B27)-5</f>
        <v>22</v>
      </c>
      <c r="B27" s="5" t="s">
        <v>29</v>
      </c>
      <c r="C27" s="6" t="s">
        <v>5</v>
      </c>
      <c r="D27" s="7">
        <v>1</v>
      </c>
      <c r="E27" s="8">
        <v>0</v>
      </c>
      <c r="F27" s="8">
        <f>IFERROR(D27*E27,"")</f>
        <v>0</v>
      </c>
    </row>
    <row r="28" spans="1:6" ht="56.25" x14ac:dyDescent="0.25">
      <c r="A28" s="4">
        <f t="shared" si="4"/>
        <v>23</v>
      </c>
      <c r="B28" s="5" t="s">
        <v>30</v>
      </c>
      <c r="C28" s="6" t="s">
        <v>5</v>
      </c>
      <c r="D28" s="7">
        <v>2</v>
      </c>
      <c r="E28" s="8">
        <v>0</v>
      </c>
      <c r="F28" s="8">
        <f>IFERROR(D28*E28,"")</f>
        <v>0</v>
      </c>
    </row>
    <row r="29" spans="1:6" ht="56.25" x14ac:dyDescent="0.25">
      <c r="A29" s="4">
        <f t="shared" si="4"/>
        <v>24</v>
      </c>
      <c r="B29" s="5" t="s">
        <v>31</v>
      </c>
      <c r="C29" s="6" t="s">
        <v>5</v>
      </c>
      <c r="D29" s="7">
        <v>1</v>
      </c>
      <c r="E29" s="8">
        <v>0</v>
      </c>
      <c r="F29" s="8">
        <f>IFERROR(D29*E29,"")</f>
        <v>0</v>
      </c>
    </row>
    <row r="30" spans="1:6" ht="15.75" x14ac:dyDescent="0.25">
      <c r="A30" s="20"/>
      <c r="B30" s="16" t="s">
        <v>32</v>
      </c>
      <c r="C30" s="21"/>
      <c r="D30" s="20"/>
      <c r="E30" s="20"/>
      <c r="F30" s="22"/>
    </row>
    <row r="31" spans="1:6" ht="56.25" x14ac:dyDescent="0.25">
      <c r="A31" s="4">
        <f>ROW(B31)-6</f>
        <v>25</v>
      </c>
      <c r="B31" s="5" t="s">
        <v>33</v>
      </c>
      <c r="C31" s="6" t="s">
        <v>5</v>
      </c>
      <c r="D31" s="7">
        <v>1</v>
      </c>
      <c r="E31" s="8">
        <v>0</v>
      </c>
      <c r="F31" s="8">
        <f t="shared" ref="F31" si="5">IFERROR(D31*E31,"")</f>
        <v>0</v>
      </c>
    </row>
    <row r="32" spans="1:6" ht="56.25" x14ac:dyDescent="0.25">
      <c r="A32" s="4">
        <f t="shared" ref="A32:A44" si="6">ROW(B32)-6</f>
        <v>26</v>
      </c>
      <c r="B32" s="5" t="s">
        <v>34</v>
      </c>
      <c r="C32" s="6" t="s">
        <v>5</v>
      </c>
      <c r="D32" s="7">
        <v>1</v>
      </c>
      <c r="E32" s="8">
        <v>0</v>
      </c>
      <c r="F32" s="8">
        <f t="shared" si="0"/>
        <v>0</v>
      </c>
    </row>
    <row r="33" spans="1:6" ht="45" x14ac:dyDescent="0.25">
      <c r="A33" s="4">
        <f t="shared" si="6"/>
        <v>27</v>
      </c>
      <c r="B33" s="5" t="s">
        <v>35</v>
      </c>
      <c r="C33" s="6" t="s">
        <v>5</v>
      </c>
      <c r="D33" s="7">
        <v>1</v>
      </c>
      <c r="E33" s="8">
        <v>0</v>
      </c>
      <c r="F33" s="8">
        <f t="shared" si="0"/>
        <v>0</v>
      </c>
    </row>
    <row r="34" spans="1:6" ht="22.5" x14ac:dyDescent="0.25">
      <c r="A34" s="4">
        <f t="shared" si="6"/>
        <v>28</v>
      </c>
      <c r="B34" s="5" t="s">
        <v>36</v>
      </c>
      <c r="C34" s="6" t="s">
        <v>5</v>
      </c>
      <c r="D34" s="7">
        <v>2</v>
      </c>
      <c r="E34" s="8">
        <v>0</v>
      </c>
      <c r="F34" s="8">
        <f t="shared" si="0"/>
        <v>0</v>
      </c>
    </row>
    <row r="35" spans="1:6" x14ac:dyDescent="0.25">
      <c r="A35" s="4">
        <f t="shared" si="6"/>
        <v>29</v>
      </c>
      <c r="B35" s="5" t="s">
        <v>37</v>
      </c>
      <c r="C35" s="6" t="s">
        <v>5</v>
      </c>
      <c r="D35" s="7">
        <v>1</v>
      </c>
      <c r="E35" s="8">
        <v>0</v>
      </c>
      <c r="F35" s="8">
        <f t="shared" si="0"/>
        <v>0</v>
      </c>
    </row>
    <row r="36" spans="1:6" x14ac:dyDescent="0.25">
      <c r="A36" s="4">
        <f t="shared" si="6"/>
        <v>30</v>
      </c>
      <c r="B36" s="5" t="s">
        <v>38</v>
      </c>
      <c r="C36" s="6" t="s">
        <v>6</v>
      </c>
      <c r="D36" s="7">
        <v>2000</v>
      </c>
      <c r="E36" s="8">
        <v>0</v>
      </c>
      <c r="F36" s="8">
        <f t="shared" si="0"/>
        <v>0</v>
      </c>
    </row>
    <row r="37" spans="1:6" x14ac:dyDescent="0.25">
      <c r="A37" s="4">
        <f t="shared" si="6"/>
        <v>31</v>
      </c>
      <c r="B37" s="5" t="s">
        <v>39</v>
      </c>
      <c r="C37" s="6" t="s">
        <v>6</v>
      </c>
      <c r="D37" s="7">
        <v>400</v>
      </c>
      <c r="E37" s="8">
        <v>0</v>
      </c>
      <c r="F37" s="8">
        <f t="shared" si="0"/>
        <v>0</v>
      </c>
    </row>
    <row r="38" spans="1:6" x14ac:dyDescent="0.25">
      <c r="A38" s="4">
        <f t="shared" si="6"/>
        <v>32</v>
      </c>
      <c r="B38" s="5" t="s">
        <v>40</v>
      </c>
      <c r="C38" s="6" t="s">
        <v>6</v>
      </c>
      <c r="D38" s="7">
        <v>400</v>
      </c>
      <c r="E38" s="8">
        <v>0</v>
      </c>
      <c r="F38" s="8">
        <f t="shared" si="0"/>
        <v>0</v>
      </c>
    </row>
    <row r="39" spans="1:6" ht="22.5" x14ac:dyDescent="0.25">
      <c r="A39" s="4">
        <f t="shared" si="6"/>
        <v>33</v>
      </c>
      <c r="B39" s="5" t="s">
        <v>41</v>
      </c>
      <c r="C39" s="6" t="s">
        <v>5</v>
      </c>
      <c r="D39" s="7">
        <v>50</v>
      </c>
      <c r="E39" s="8">
        <v>0</v>
      </c>
      <c r="F39" s="8">
        <f t="shared" si="0"/>
        <v>0</v>
      </c>
    </row>
    <row r="40" spans="1:6" x14ac:dyDescent="0.25">
      <c r="A40" s="4">
        <f t="shared" si="6"/>
        <v>34</v>
      </c>
      <c r="B40" s="5" t="s">
        <v>42</v>
      </c>
      <c r="C40" s="6" t="s">
        <v>6</v>
      </c>
      <c r="D40" s="7">
        <v>100</v>
      </c>
      <c r="E40" s="8">
        <v>0</v>
      </c>
      <c r="F40" s="8">
        <f t="shared" si="0"/>
        <v>0</v>
      </c>
    </row>
    <row r="41" spans="1:6" x14ac:dyDescent="0.25">
      <c r="A41" s="4">
        <f t="shared" si="6"/>
        <v>35</v>
      </c>
      <c r="B41" s="5" t="s">
        <v>7</v>
      </c>
      <c r="C41" s="6" t="s">
        <v>8</v>
      </c>
      <c r="D41" s="7">
        <v>1</v>
      </c>
      <c r="E41" s="8">
        <v>0</v>
      </c>
      <c r="F41" s="8">
        <f t="shared" si="0"/>
        <v>0</v>
      </c>
    </row>
    <row r="42" spans="1:6" x14ac:dyDescent="0.25">
      <c r="A42" s="4">
        <f t="shared" si="6"/>
        <v>36</v>
      </c>
      <c r="B42" s="5" t="s">
        <v>9</v>
      </c>
      <c r="C42" s="6" t="s">
        <v>10</v>
      </c>
      <c r="D42" s="7">
        <v>1</v>
      </c>
      <c r="E42" s="8">
        <v>0</v>
      </c>
      <c r="F42" s="8">
        <f t="shared" si="0"/>
        <v>0</v>
      </c>
    </row>
    <row r="43" spans="1:6" ht="22.5" x14ac:dyDescent="0.25">
      <c r="A43" s="4">
        <f t="shared" si="6"/>
        <v>37</v>
      </c>
      <c r="B43" s="5" t="s">
        <v>11</v>
      </c>
      <c r="C43" s="6" t="s">
        <v>10</v>
      </c>
      <c r="D43" s="7">
        <v>1</v>
      </c>
      <c r="E43" s="8">
        <v>0</v>
      </c>
      <c r="F43" s="8">
        <f t="shared" si="0"/>
        <v>0</v>
      </c>
    </row>
    <row r="44" spans="1:6" x14ac:dyDescent="0.25">
      <c r="A44" s="4">
        <f t="shared" si="6"/>
        <v>38</v>
      </c>
      <c r="B44" s="5" t="s">
        <v>12</v>
      </c>
      <c r="C44" s="6" t="s">
        <v>10</v>
      </c>
      <c r="D44" s="7">
        <v>1</v>
      </c>
      <c r="E44" s="8">
        <v>0</v>
      </c>
      <c r="F44" s="8">
        <f t="shared" si="0"/>
        <v>0</v>
      </c>
    </row>
    <row r="45" spans="1:6" x14ac:dyDescent="0.25">
      <c r="A45" s="9"/>
      <c r="B45" s="9" t="s">
        <v>13</v>
      </c>
      <c r="C45" s="9"/>
      <c r="D45" s="9"/>
      <c r="E45" s="9"/>
      <c r="F45" s="10">
        <f>SUM(F11:F44)</f>
        <v>0</v>
      </c>
    </row>
    <row r="46" spans="1:6" x14ac:dyDescent="0.25">
      <c r="A46" s="11"/>
      <c r="B46" s="12" t="s">
        <v>14</v>
      </c>
      <c r="C46" s="12"/>
      <c r="D46" s="12"/>
      <c r="E46" s="12"/>
      <c r="F46" s="13">
        <f>F45*7.5345</f>
        <v>0</v>
      </c>
    </row>
    <row r="49" spans="1:8" x14ac:dyDescent="0.25">
      <c r="A49" s="25" t="s">
        <v>45</v>
      </c>
      <c r="B49" s="25"/>
      <c r="C49" s="25"/>
      <c r="D49" s="25"/>
      <c r="E49" s="25"/>
      <c r="F49" s="25"/>
      <c r="G49" s="25"/>
      <c r="H49" s="25"/>
    </row>
    <row r="50" spans="1:8" x14ac:dyDescent="0.25">
      <c r="A50" s="25"/>
      <c r="B50" s="25"/>
      <c r="C50" s="25"/>
      <c r="D50" s="25"/>
      <c r="E50" s="25"/>
      <c r="F50" s="25"/>
      <c r="G50" s="25"/>
      <c r="H50" s="25"/>
    </row>
    <row r="51" spans="1:8" x14ac:dyDescent="0.25">
      <c r="A51" s="25" t="s">
        <v>46</v>
      </c>
      <c r="B51" s="25"/>
      <c r="C51" s="25"/>
      <c r="D51" s="25"/>
      <c r="E51" s="25"/>
      <c r="F51" s="25"/>
      <c r="G51" s="25"/>
      <c r="H51" s="25"/>
    </row>
    <row r="52" spans="1:8" x14ac:dyDescent="0.25">
      <c r="A52" s="25"/>
      <c r="B52" s="25"/>
      <c r="C52" s="25"/>
      <c r="D52" s="25"/>
      <c r="E52" s="25"/>
      <c r="F52" s="25"/>
      <c r="G52" s="25"/>
      <c r="H52" s="25"/>
    </row>
    <row r="53" spans="1:8" x14ac:dyDescent="0.25">
      <c r="A53" s="25" t="s">
        <v>47</v>
      </c>
      <c r="B53" s="25"/>
      <c r="C53" s="25"/>
      <c r="D53" s="25"/>
      <c r="E53" s="25"/>
      <c r="F53" s="25"/>
      <c r="G53" s="25"/>
      <c r="H53" s="25"/>
    </row>
    <row r="54" spans="1:8" x14ac:dyDescent="0.25">
      <c r="A54" s="25"/>
      <c r="B54" s="25"/>
      <c r="C54" s="25"/>
      <c r="D54" s="25"/>
      <c r="E54" s="25"/>
      <c r="F54" s="25"/>
      <c r="G54" s="25"/>
      <c r="H54" s="25"/>
    </row>
    <row r="55" spans="1:8" x14ac:dyDescent="0.25">
      <c r="A55" s="25"/>
      <c r="B55" s="25"/>
      <c r="C55" s="25"/>
      <c r="D55" s="25"/>
      <c r="E55" s="25"/>
      <c r="F55" s="25"/>
      <c r="G55" s="25"/>
      <c r="H55" s="25"/>
    </row>
    <row r="56" spans="1:8" x14ac:dyDescent="0.25">
      <c r="A56" s="25" t="s">
        <v>48</v>
      </c>
      <c r="B56" s="25"/>
      <c r="C56" s="25"/>
      <c r="D56" s="25"/>
      <c r="E56" s="25"/>
      <c r="F56" s="25"/>
      <c r="G56" s="25"/>
      <c r="H56" s="25"/>
    </row>
    <row r="57" spans="1:8" x14ac:dyDescent="0.25">
      <c r="A57" s="25" t="s">
        <v>49</v>
      </c>
      <c r="B57" s="25"/>
      <c r="C57" s="25"/>
      <c r="D57" s="25"/>
      <c r="E57" s="25"/>
      <c r="F57" s="25"/>
      <c r="G57" s="25"/>
      <c r="H57" s="25"/>
    </row>
    <row r="58" spans="1:8" x14ac:dyDescent="0.25">
      <c r="A58" s="27"/>
      <c r="B58" s="28"/>
      <c r="C58" s="29"/>
      <c r="D58" s="30"/>
      <c r="E58" s="31"/>
      <c r="F58" s="31"/>
      <c r="G58" s="25"/>
      <c r="H58" s="25"/>
    </row>
    <row r="59" spans="1:8" x14ac:dyDescent="0.25">
      <c r="A59" s="27"/>
      <c r="B59" s="28"/>
      <c r="C59" s="29"/>
      <c r="D59" s="30"/>
      <c r="E59" s="31"/>
      <c r="F59" s="31"/>
      <c r="G59" s="25"/>
      <c r="H59" s="25"/>
    </row>
    <row r="60" spans="1:8" x14ac:dyDescent="0.25">
      <c r="A60" s="27"/>
      <c r="B60" s="28"/>
      <c r="C60" s="29"/>
      <c r="D60" s="30"/>
      <c r="E60" s="31"/>
      <c r="F60" s="31"/>
      <c r="G60" s="25"/>
      <c r="H60" s="25"/>
    </row>
    <row r="61" spans="1:8" x14ac:dyDescent="0.25">
      <c r="A61" s="27"/>
      <c r="B61" s="28"/>
      <c r="C61" s="29"/>
      <c r="D61" s="30"/>
      <c r="E61" s="31"/>
      <c r="F61" s="31"/>
      <c r="G61" s="25"/>
      <c r="H61" s="25"/>
    </row>
    <row r="62" spans="1:8" x14ac:dyDescent="0.25">
      <c r="A62" s="32"/>
      <c r="B62" s="33"/>
      <c r="C62" s="29"/>
      <c r="D62" s="30"/>
      <c r="E62" s="31"/>
      <c r="F62" s="31"/>
      <c r="G62" s="25"/>
      <c r="H62" s="25"/>
    </row>
    <row r="63" spans="1:8" x14ac:dyDescent="0.25">
      <c r="A63" s="26" t="s">
        <v>50</v>
      </c>
      <c r="B63" s="26"/>
      <c r="C63" s="29"/>
      <c r="D63" s="28"/>
      <c r="E63" s="28"/>
      <c r="F63" s="31"/>
      <c r="G63" s="25"/>
      <c r="H63" s="25"/>
    </row>
    <row r="64" spans="1:8" x14ac:dyDescent="0.25">
      <c r="A64" s="27"/>
      <c r="B64" s="28"/>
      <c r="C64" s="29"/>
      <c r="D64" s="30"/>
      <c r="E64" s="31"/>
      <c r="F64" s="31"/>
      <c r="G64" s="25"/>
      <c r="H64" s="25"/>
    </row>
    <row r="65" spans="1:8" x14ac:dyDescent="0.25">
      <c r="A65" s="27"/>
      <c r="B65" s="28"/>
      <c r="C65" s="29"/>
      <c r="D65" s="30"/>
      <c r="E65" s="31"/>
      <c r="F65" s="31"/>
      <c r="G65" s="25"/>
      <c r="H65" s="25"/>
    </row>
    <row r="66" spans="1:8" x14ac:dyDescent="0.25">
      <c r="A66" s="27"/>
      <c r="B66" s="28"/>
      <c r="C66" s="29"/>
      <c r="D66" s="30"/>
      <c r="E66" s="31"/>
      <c r="F66" s="31"/>
      <c r="G66" s="25"/>
      <c r="H66" s="25"/>
    </row>
    <row r="67" spans="1:8" x14ac:dyDescent="0.25">
      <c r="A67" s="27"/>
      <c r="B67" s="28"/>
      <c r="C67" s="29"/>
      <c r="D67" s="30"/>
      <c r="E67" s="31"/>
      <c r="F67" s="31"/>
      <c r="G67" s="25"/>
      <c r="H67" s="25"/>
    </row>
    <row r="68" spans="1:8" x14ac:dyDescent="0.25">
      <c r="A68" s="32"/>
      <c r="B68" s="33"/>
      <c r="C68" s="29"/>
      <c r="D68" s="30"/>
      <c r="E68" s="31"/>
      <c r="F68" s="31"/>
      <c r="G68" s="25"/>
      <c r="H68" s="25"/>
    </row>
    <row r="69" spans="1:8" x14ac:dyDescent="0.25">
      <c r="A69" s="26" t="s">
        <v>51</v>
      </c>
      <c r="B69" s="26"/>
      <c r="C69" s="29"/>
      <c r="D69" s="30"/>
      <c r="E69" s="31"/>
      <c r="F69" s="31"/>
      <c r="G69" s="25"/>
      <c r="H69" s="25"/>
    </row>
  </sheetData>
  <mergeCells count="4">
    <mergeCell ref="A2:E2"/>
    <mergeCell ref="A3:E4"/>
    <mergeCell ref="A63:B63"/>
    <mergeCell ref="A69:B69"/>
  </mergeCells>
  <pageMargins left="0.7" right="0.7" top="0.75" bottom="0.75" header="0.3" footer="0.3"/>
  <pageSetup paperSize="9" orientation="portrait" r:id="rId1"/>
  <rowBreaks count="2" manualBreakCount="2">
    <brk id="17" max="16383" man="1"/>
    <brk id="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2A9AA14B426F46930539403B7FBE23" ma:contentTypeVersion="3" ma:contentTypeDescription="Create a new document." ma:contentTypeScope="" ma:versionID="93d765931ded6a80148ef414cc811042">
  <xsd:schema xmlns:xsd="http://www.w3.org/2001/XMLSchema" xmlns:xs="http://www.w3.org/2001/XMLSchema" xmlns:p="http://schemas.microsoft.com/office/2006/metadata/properties" xmlns:ns3="45f1f887-a976-476c-98cd-e0a298a78e01" targetNamespace="http://schemas.microsoft.com/office/2006/metadata/properties" ma:root="true" ma:fieldsID="2c32e065432794c5d4b197203df4313e" ns3:_="">
    <xsd:import namespace="45f1f887-a976-476c-98cd-e0a298a78e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1f887-a976-476c-98cd-e0a298a78e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885FB5-919A-462B-9AF5-0377330AAB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9891E2-5335-49DB-86FC-47135254BEB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5f1f887-a976-476c-98cd-e0a298a78e0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FA76B8-7349-44DE-B1DD-A014AC524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f1f887-a976-476c-98cd-e0a298a78e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Ivatek</dc:creator>
  <cp:lastModifiedBy>Nataša Đuračić</cp:lastModifiedBy>
  <dcterms:created xsi:type="dcterms:W3CDTF">2023-11-14T12:51:56Z</dcterms:created>
  <dcterms:modified xsi:type="dcterms:W3CDTF">2023-11-16T11:39:08Z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0x010100F02A9AA14B426F46930539403B7FBE23</vt:lpwstr>
  </property>
</Properties>
</file>